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Cuenta Publica\MSF 2017\Cuenta Publica 2018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9" i="1" l="1"/>
  <c r="G95" i="1"/>
  <c r="G87" i="1"/>
  <c r="G75" i="1"/>
  <c r="G51" i="1"/>
  <c r="G47" i="1"/>
  <c r="G39" i="1"/>
  <c r="G31" i="1"/>
  <c r="G19" i="1"/>
  <c r="G11" i="1"/>
  <c r="F100" i="1"/>
  <c r="G100" i="1" s="1"/>
  <c r="F99" i="1"/>
  <c r="F98" i="1"/>
  <c r="G98" i="1" s="1"/>
  <c r="F96" i="1"/>
  <c r="G96" i="1" s="1"/>
  <c r="F95" i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G77" i="1" s="1"/>
  <c r="F76" i="1"/>
  <c r="G76" i="1" s="1"/>
  <c r="F75" i="1"/>
  <c r="F74" i="1"/>
  <c r="G74" i="1" s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F50" i="1"/>
  <c r="G50" i="1" s="1"/>
  <c r="F49" i="1"/>
  <c r="G49" i="1" s="1"/>
  <c r="F48" i="1"/>
  <c r="G48" i="1" s="1"/>
  <c r="F47" i="1"/>
  <c r="F46" i="1"/>
  <c r="G46" i="1" s="1"/>
  <c r="F45" i="1"/>
  <c r="G45" i="1" s="1"/>
  <c r="F42" i="1"/>
  <c r="G42" i="1" s="1"/>
  <c r="F41" i="1"/>
  <c r="G41" i="1" s="1"/>
  <c r="F40" i="1"/>
  <c r="G40" i="1" s="1"/>
  <c r="F39" i="1"/>
  <c r="F37" i="1"/>
  <c r="G37" i="1" s="1"/>
  <c r="F36" i="1"/>
  <c r="G36" i="1" s="1"/>
  <c r="F34" i="1"/>
  <c r="G34" i="1" s="1"/>
  <c r="F33" i="1"/>
  <c r="G33" i="1" s="1"/>
  <c r="F32" i="1"/>
  <c r="G32" i="1" s="1"/>
  <c r="F31" i="1"/>
  <c r="F30" i="1"/>
  <c r="G30" i="1" s="1"/>
  <c r="F29" i="1"/>
  <c r="G29" i="1" s="1"/>
  <c r="F28" i="1"/>
  <c r="G28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F10" i="1"/>
  <c r="G10" i="1" s="1"/>
  <c r="F9" i="1"/>
  <c r="G9" i="1" s="1"/>
  <c r="F8" i="1"/>
  <c r="G8" i="1" s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F84" i="1" s="1"/>
  <c r="G84" i="1" s="1"/>
  <c r="C78" i="1"/>
  <c r="C72" i="1"/>
  <c r="F72" i="1" s="1"/>
  <c r="G72" i="1" s="1"/>
  <c r="C63" i="1"/>
  <c r="C55" i="1"/>
  <c r="C49" i="1"/>
  <c r="C44" i="1"/>
  <c r="F44" i="1" s="1"/>
  <c r="G44" i="1" s="1"/>
  <c r="C38" i="1"/>
  <c r="F38" i="1" s="1"/>
  <c r="G38" i="1" s="1"/>
  <c r="C35" i="1"/>
  <c r="F35" i="1" s="1"/>
  <c r="G35" i="1" s="1"/>
  <c r="C33" i="1"/>
  <c r="C27" i="1"/>
  <c r="F27" i="1" s="1"/>
  <c r="G27" i="1" s="1"/>
  <c r="C21" i="1"/>
  <c r="C13" i="1"/>
  <c r="C5" i="1"/>
  <c r="F78" i="1" l="1"/>
  <c r="G78" i="1" s="1"/>
  <c r="E43" i="1"/>
  <c r="F63" i="1"/>
  <c r="G63" i="1" s="1"/>
  <c r="F21" i="1"/>
  <c r="G21" i="1" s="1"/>
  <c r="F13" i="1"/>
  <c r="G13" i="1" s="1"/>
  <c r="F5" i="1"/>
  <c r="G5" i="1" s="1"/>
  <c r="C43" i="1"/>
  <c r="D43" i="1"/>
  <c r="F55" i="1"/>
  <c r="G55" i="1" s="1"/>
  <c r="C4" i="1"/>
  <c r="D4" i="1"/>
  <c r="E4" i="1"/>
  <c r="E3" i="1" l="1"/>
  <c r="F43" i="1"/>
  <c r="G43" i="1" s="1"/>
  <c r="D3" i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<sst xmlns="http://schemas.openxmlformats.org/spreadsheetml/2006/main" count="125" uniqueCount="123">
  <si>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</si>
  <si>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</si>
  <si>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</si>
  <si>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</si>
  <si>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</si>
  <si>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</si>
  <si>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</si>
  <si>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</si>
  <si>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</si>
  <si>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</si>
  <si>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</si>
  <si>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</si>
  <si>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</si>
  <si>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</si>
  <si>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</si>
  <si>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</si>
  <si>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</si>
  <si>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</si>
  <si>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</si>
  <si>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</si>
  <si>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</si>
  <si>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</si>
  <si>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</si>
  <si>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</si>
  <si>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</si>
  <si>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</si>
  <si>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</si>
  <si>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</si>
  <si>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</si>
  <si>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</si>
  <si>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</si>
  <si>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</si>
  <si>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</si>
  <si>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</si>
  <si>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</si>
  <si>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</si>
  <si>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</si>
  <si>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</si>
  <si>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</si>
  <si>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</si>
  <si>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</si>
  <si>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</si>
  <si>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</si>
  <si>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</si>
  <si>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</si>
  <si>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</si>
  <si>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</si>
  <si>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</si>
  <si>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</si>
  <si>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</si>
  <si>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</si>
  <si>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</si>
  <si>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</si>
  <si>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</si>
  <si>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</si>
  <si>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</si>
  <si>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</si>
  <si>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</si>
  <si>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</si>
  <si>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</si>
  <si>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</si>
  <si>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</si>
  <si>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</si>
  <si>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</si>
  <si>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</si>
  <si>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</si>
  <si>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</si>
  <si>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</si>
  <si>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</si>
  <si>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</si>
  <si>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</si>
  <si>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</si>
  <si>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</si>
  <si>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</si>
  <si>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</si>
  <si>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</si>
  <si>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</si>
  <si>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</si>
  <si>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</si>
  <si>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</si>
  <si>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</si>
  <si>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</si>
  <si>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</si>
  <si>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</si>
  <si>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</si>
  <si>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</si>
  <si>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</si>
  <si>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</si>
  <si>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</si>
  <si>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</si>
  <si>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</si>
  <si>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</si>
  <si>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</si>
  <si>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</si>
  <si>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</si>
  <si>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</si>
  <si>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</si>
  <si>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</si>
  <si>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</si>
  <si>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</si>
  <si>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</si>
  <si>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</si>
  <si>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</si>
  <si>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</si>
  <si>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</si>
  <si>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</si>
  <si>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</si>
  <si>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</si>
  <si>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</si>
  <si>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</si>
  <si>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</si>
  <si>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</si>
  <si>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</si>
  <si>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</si>
  <si>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</si>
  <si>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</si>
  <si>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</si>
  <si>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</si>
  <si>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</si>
  <si>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</si>
  <si>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</si>
  <si>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</si>
  <si>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SAN FELIPE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</si>
</sst>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108" activePane="bottomLeft" state="frozen"/>
      <selection pane="bottomLeft" activeCell="D13" sqref="D1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605533536.73000002</v>
      </c>
      <c r="D3" s="3">
        <f>SUM(D4+D43)</f>
        <v>1141129795.95</v>
      </c>
      <c r="E3" s="3">
        <f>SUM(E4+E43)</f>
        <v>1033188012.9799999</v>
      </c>
      <c r="F3" s="3">
        <f>C3+D3-E3</f>
        <v>713475319.70000017</v>
      </c>
      <c r="G3" s="4">
        <f>F3-C3</f>
        <v>107941782.97000015</v>
      </c>
    </row>
    <row r="4" spans="1:7" x14ac:dyDescent="0.2">
      <c r="A4" s="5">
        <v>1100</v>
      </c>
      <c r="B4" s="6" t="s">
        <v>4</v>
      </c>
      <c r="C4" s="7">
        <f>SUM(C5+C13+C21+C27+C33+C35+C38)</f>
        <v>135625291.07999998</v>
      </c>
      <c r="D4" s="7">
        <f>SUM(D5+D13+D21+D27+D33+D35+D38)</f>
        <v>917157648.99000001</v>
      </c>
      <c r="E4" s="7">
        <f>SUM(E5+E13+E21+E27+E33+E35+E38)</f>
        <v>902512386.70999992</v>
      </c>
      <c r="F4" s="7">
        <f t="shared" ref="F4:F67" si="0">C4+D4-E4</f>
        <v>150270553.36000001</v>
      </c>
      <c r="G4" s="8">
        <f t="shared" ref="G4:G67" si="1">F4-C4</f>
        <v>14645262.280000031</v>
      </c>
    </row>
    <row r="5" spans="1:7" x14ac:dyDescent="0.2">
      <c r="A5" s="5">
        <v>1110</v>
      </c>
      <c r="B5" s="6" t="s">
        <v>5</v>
      </c>
      <c r="C5" s="7">
        <f>SUM(C6:C12)</f>
        <v>100639591.34</v>
      </c>
      <c r="D5" s="7">
        <f>SUM(D6:D12)</f>
        <v>817254056.21000004</v>
      </c>
      <c r="E5" s="7">
        <f>SUM(E6:E12)</f>
        <v>812975192.69999993</v>
      </c>
      <c r="F5" s="7">
        <f t="shared" si="0"/>
        <v>104918454.85000014</v>
      </c>
      <c r="G5" s="8">
        <f t="shared" si="1"/>
        <v>4278863.5100001395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30774595.059999999</v>
      </c>
      <c r="D7" s="10">
        <v>602281087.63</v>
      </c>
      <c r="E7" s="10">
        <v>599010994.41999996</v>
      </c>
      <c r="F7" s="10">
        <f t="shared" si="0"/>
        <v>34044688.269999981</v>
      </c>
      <c r="G7" s="11">
        <f t="shared" si="1"/>
        <v>3270093.2099999823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59081303.210000001</v>
      </c>
      <c r="D9" s="10">
        <v>135737008.25999999</v>
      </c>
      <c r="E9" s="10">
        <v>141436274.94</v>
      </c>
      <c r="F9" s="10">
        <f t="shared" si="0"/>
        <v>53382036.530000001</v>
      </c>
      <c r="G9" s="11">
        <f t="shared" si="1"/>
        <v>-5699266.6799999997</v>
      </c>
    </row>
    <row r="10" spans="1:7" x14ac:dyDescent="0.2">
      <c r="A10" s="9">
        <v>1115</v>
      </c>
      <c r="B10" s="26" t="s">
        <v>10</v>
      </c>
      <c r="C10" s="10">
        <v>10783693.07</v>
      </c>
      <c r="D10" s="10">
        <v>79235960.319999993</v>
      </c>
      <c r="E10" s="10">
        <v>72527923.340000004</v>
      </c>
      <c r="F10" s="10">
        <f t="shared" si="0"/>
        <v>17491730.049999982</v>
      </c>
      <c r="G10" s="11">
        <f t="shared" si="1"/>
        <v>6708036.9799999818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13110661.82</v>
      </c>
      <c r="D13" s="7">
        <f>SUM(D14:D20)</f>
        <v>16748808.470000001</v>
      </c>
      <c r="E13" s="7">
        <f>SUM(E14:E20)</f>
        <v>24529607.359999999</v>
      </c>
      <c r="F13" s="7">
        <f t="shared" si="0"/>
        <v>5329862.93</v>
      </c>
      <c r="G13" s="8">
        <f t="shared" si="1"/>
        <v>-7780798.8900000006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21750.43</v>
      </c>
      <c r="D15" s="10">
        <v>328518.09999999998</v>
      </c>
      <c r="E15" s="10">
        <v>333250.89</v>
      </c>
      <c r="F15" s="10">
        <f t="shared" si="0"/>
        <v>17017.639999999956</v>
      </c>
      <c r="G15" s="11">
        <f t="shared" si="1"/>
        <v>-4732.7900000000445</v>
      </c>
    </row>
    <row r="16" spans="1:7" x14ac:dyDescent="0.2">
      <c r="A16" s="9">
        <v>1123</v>
      </c>
      <c r="B16" s="26" t="s">
        <v>15</v>
      </c>
      <c r="C16" s="10">
        <v>4038079.9</v>
      </c>
      <c r="D16" s="10">
        <v>2661869.64</v>
      </c>
      <c r="E16" s="10">
        <v>2665103.64</v>
      </c>
      <c r="F16" s="10">
        <f t="shared" si="0"/>
        <v>4034845.9</v>
      </c>
      <c r="G16" s="11">
        <f t="shared" si="1"/>
        <v>-3234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77523.25</v>
      </c>
      <c r="E18" s="10">
        <v>77523.25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9050831.4900000002</v>
      </c>
      <c r="D20" s="10">
        <v>13680897.48</v>
      </c>
      <c r="E20" s="10">
        <v>21453729.579999998</v>
      </c>
      <c r="F20" s="10">
        <f t="shared" si="0"/>
        <v>1277999.3900000006</v>
      </c>
      <c r="G20" s="11">
        <f t="shared" si="1"/>
        <v>-7772832.0999999996</v>
      </c>
    </row>
    <row r="21" spans="1:7" x14ac:dyDescent="0.2">
      <c r="A21" s="5">
        <v>1130</v>
      </c>
      <c r="B21" s="27" t="s">
        <v>19</v>
      </c>
      <c r="C21" s="7">
        <f>SUM(C22:C26)</f>
        <v>21875037.919999998</v>
      </c>
      <c r="D21" s="7">
        <f>SUM(D22:D26)</f>
        <v>83154784.310000002</v>
      </c>
      <c r="E21" s="7">
        <f>SUM(E22:E26)</f>
        <v>65007586.649999999</v>
      </c>
      <c r="F21" s="7">
        <f t="shared" si="0"/>
        <v>40022235.580000006</v>
      </c>
      <c r="G21" s="8">
        <f t="shared" si="1"/>
        <v>18147197.660000008</v>
      </c>
    </row>
    <row r="22" spans="1:7" x14ac:dyDescent="0.2">
      <c r="A22" s="9">
        <v>1131</v>
      </c>
      <c r="B22" s="26" t="s">
        <v>20</v>
      </c>
      <c r="C22" s="10">
        <v>1377871.89</v>
      </c>
      <c r="D22" s="10">
        <v>4100190.4</v>
      </c>
      <c r="E22" s="10">
        <v>4767635.9000000004</v>
      </c>
      <c r="F22" s="10">
        <f t="shared" si="0"/>
        <v>710426.38999999966</v>
      </c>
      <c r="G22" s="11">
        <f t="shared" si="1"/>
        <v>-667445.50000000023</v>
      </c>
    </row>
    <row r="23" spans="1:7" x14ac:dyDescent="0.2">
      <c r="A23" s="9">
        <v>1132</v>
      </c>
      <c r="B23" s="26" t="s">
        <v>21</v>
      </c>
      <c r="C23" s="10">
        <v>1238991.08</v>
      </c>
      <c r="D23" s="10">
        <v>0</v>
      </c>
      <c r="E23" s="10">
        <v>0</v>
      </c>
      <c r="F23" s="10">
        <f t="shared" si="0"/>
        <v>1238991.08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19258174.949999999</v>
      </c>
      <c r="D25" s="10">
        <v>79054593.909999996</v>
      </c>
      <c r="E25" s="10">
        <v>60239950.75</v>
      </c>
      <c r="F25" s="10">
        <f t="shared" si="0"/>
        <v>38072818.109999999</v>
      </c>
      <c r="G25" s="11">
        <f t="shared" si="1"/>
        <v>18814643.16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469908245.6500001</v>
      </c>
      <c r="D43" s="7">
        <f>SUM(D44+D49+D55+D63+D72+D78+D84+D91+D97)</f>
        <v>223972146.95999998</v>
      </c>
      <c r="E43" s="7">
        <f>SUM(E44+E49+E55+E63+E72+E78+E84+E91+E97)</f>
        <v>130675626.27</v>
      </c>
      <c r="F43" s="7">
        <f t="shared" si="0"/>
        <v>563204766.34000015</v>
      </c>
      <c r="G43" s="8">
        <f t="shared" si="1"/>
        <v>93296520.690000057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452569485.81000006</v>
      </c>
      <c r="D55" s="14">
        <f>SUM(D56:D62)</f>
        <v>207504257.92999998</v>
      </c>
      <c r="E55" s="14">
        <f>SUM(E56:E62)</f>
        <v>119398287.48</v>
      </c>
      <c r="F55" s="14">
        <f t="shared" si="0"/>
        <v>540675456.25999999</v>
      </c>
      <c r="G55" s="15">
        <f t="shared" si="1"/>
        <v>88105970.449999928</v>
      </c>
    </row>
    <row r="56" spans="1:7" x14ac:dyDescent="0.2">
      <c r="A56" s="9">
        <v>1231</v>
      </c>
      <c r="B56" s="26" t="s">
        <v>51</v>
      </c>
      <c r="C56" s="10">
        <v>43608601.810000002</v>
      </c>
      <c r="D56" s="10">
        <v>682976.98</v>
      </c>
      <c r="E56" s="10">
        <v>623532.48</v>
      </c>
      <c r="F56" s="10">
        <f t="shared" si="0"/>
        <v>43668046.310000002</v>
      </c>
      <c r="G56" s="11">
        <f t="shared" si="1"/>
        <v>59444.5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38611722.079999998</v>
      </c>
      <c r="D58" s="10">
        <v>0</v>
      </c>
      <c r="E58" s="10">
        <v>0</v>
      </c>
      <c r="F58" s="10">
        <f t="shared" si="0"/>
        <v>38611722.079999998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3706470.71</v>
      </c>
      <c r="D59" s="10">
        <v>33623</v>
      </c>
      <c r="E59" s="10">
        <v>0</v>
      </c>
      <c r="F59" s="10">
        <f t="shared" si="0"/>
        <v>3740093.71</v>
      </c>
      <c r="G59" s="11">
        <f t="shared" si="1"/>
        <v>33623</v>
      </c>
    </row>
    <row r="60" spans="1:7" x14ac:dyDescent="0.2">
      <c r="A60" s="9">
        <v>1235</v>
      </c>
      <c r="B60" s="26" t="s">
        <v>55</v>
      </c>
      <c r="C60" s="10">
        <v>353462603.22000003</v>
      </c>
      <c r="D60" s="10">
        <v>201501625.72999999</v>
      </c>
      <c r="E60" s="10">
        <v>115752456.31999999</v>
      </c>
      <c r="F60" s="10">
        <f t="shared" si="0"/>
        <v>439211772.63000005</v>
      </c>
      <c r="G60" s="11">
        <f t="shared" si="1"/>
        <v>85749169.410000026</v>
      </c>
    </row>
    <row r="61" spans="1:7" x14ac:dyDescent="0.2">
      <c r="A61" s="9">
        <v>1236</v>
      </c>
      <c r="B61" s="26" t="s">
        <v>56</v>
      </c>
      <c r="C61" s="10">
        <v>13180087.99</v>
      </c>
      <c r="D61" s="10">
        <v>5286032.22</v>
      </c>
      <c r="E61" s="10">
        <v>3022298.68</v>
      </c>
      <c r="F61" s="10">
        <f t="shared" si="0"/>
        <v>15443821.530000001</v>
      </c>
      <c r="G61" s="11">
        <f t="shared" si="1"/>
        <v>2263733.540000001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37861367.619999997</v>
      </c>
      <c r="D63" s="7">
        <f>SUM(D64:D71)</f>
        <v>15648579.030000001</v>
      </c>
      <c r="E63" s="7">
        <f>SUM(E64:E71)</f>
        <v>2761183.48</v>
      </c>
      <c r="F63" s="7">
        <f t="shared" si="0"/>
        <v>50748763.170000002</v>
      </c>
      <c r="G63" s="8">
        <f t="shared" si="1"/>
        <v>12887395.550000004</v>
      </c>
    </row>
    <row r="64" spans="1:7" x14ac:dyDescent="0.2">
      <c r="A64" s="9">
        <v>1241</v>
      </c>
      <c r="B64" s="26" t="s">
        <v>59</v>
      </c>
      <c r="C64" s="10">
        <v>6079481.2999999998</v>
      </c>
      <c r="D64" s="10">
        <v>4877128.08</v>
      </c>
      <c r="E64" s="10">
        <v>2221951.42</v>
      </c>
      <c r="F64" s="10">
        <f t="shared" si="0"/>
        <v>8734657.959999999</v>
      </c>
      <c r="G64" s="11">
        <f t="shared" si="1"/>
        <v>2655176.6599999992</v>
      </c>
    </row>
    <row r="65" spans="1:7" x14ac:dyDescent="0.2">
      <c r="A65" s="9">
        <v>1242</v>
      </c>
      <c r="B65" s="26" t="s">
        <v>60</v>
      </c>
      <c r="C65" s="10">
        <v>1122012.82</v>
      </c>
      <c r="D65" s="10">
        <v>633214.03</v>
      </c>
      <c r="E65" s="10">
        <v>78817.990000000005</v>
      </c>
      <c r="F65" s="10">
        <f t="shared" si="0"/>
        <v>1676408.86</v>
      </c>
      <c r="G65" s="11">
        <f t="shared" si="1"/>
        <v>554396.04</v>
      </c>
    </row>
    <row r="66" spans="1:7" x14ac:dyDescent="0.2">
      <c r="A66" s="9">
        <v>1243</v>
      </c>
      <c r="B66" s="26" t="s">
        <v>61</v>
      </c>
      <c r="C66" s="10">
        <v>13125.32</v>
      </c>
      <c r="D66" s="10">
        <v>351802.08</v>
      </c>
      <c r="E66" s="10">
        <v>150990.04</v>
      </c>
      <c r="F66" s="10">
        <f t="shared" si="0"/>
        <v>213937.36000000002</v>
      </c>
      <c r="G66" s="11">
        <f t="shared" si="1"/>
        <v>200812.04</v>
      </c>
    </row>
    <row r="67" spans="1:7" x14ac:dyDescent="0.2">
      <c r="A67" s="9">
        <v>1244</v>
      </c>
      <c r="B67" s="26" t="s">
        <v>62</v>
      </c>
      <c r="C67" s="10">
        <v>26668845.289999999</v>
      </c>
      <c r="D67" s="10">
        <v>8684673.3399999999</v>
      </c>
      <c r="E67" s="10">
        <v>279155.34000000003</v>
      </c>
      <c r="F67" s="10">
        <f t="shared" si="0"/>
        <v>35074363.289999992</v>
      </c>
      <c r="G67" s="11">
        <f t="shared" si="1"/>
        <v>8405517.9999999925</v>
      </c>
    </row>
    <row r="68" spans="1:7" x14ac:dyDescent="0.2">
      <c r="A68" s="9">
        <v>1245</v>
      </c>
      <c r="B68" s="26" t="s">
        <v>63</v>
      </c>
      <c r="C68" s="10">
        <v>587103.03</v>
      </c>
      <c r="D68" s="10">
        <v>0</v>
      </c>
      <c r="E68" s="10">
        <v>0</v>
      </c>
      <c r="F68" s="10">
        <f t="shared" ref="F68:F100" si="2">C68+D68-E68</f>
        <v>587103.03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3107555.7</v>
      </c>
      <c r="D69" s="10">
        <v>777761.5</v>
      </c>
      <c r="E69" s="10">
        <v>10018.69</v>
      </c>
      <c r="F69" s="10">
        <f t="shared" si="2"/>
        <v>3875298.5100000002</v>
      </c>
      <c r="G69" s="11">
        <f t="shared" si="3"/>
        <v>767742.81</v>
      </c>
    </row>
    <row r="70" spans="1:7" x14ac:dyDescent="0.2">
      <c r="A70" s="9">
        <v>1247</v>
      </c>
      <c r="B70" s="26" t="s">
        <v>65</v>
      </c>
      <c r="C70" s="10">
        <v>283244.15999999997</v>
      </c>
      <c r="D70" s="10">
        <v>0</v>
      </c>
      <c r="E70" s="10">
        <v>0</v>
      </c>
      <c r="F70" s="10">
        <f t="shared" si="2"/>
        <v>283244.15999999997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324000</v>
      </c>
      <c r="E71" s="10">
        <v>20250</v>
      </c>
      <c r="F71" s="10">
        <f t="shared" si="2"/>
        <v>303750</v>
      </c>
      <c r="G71" s="11">
        <f t="shared" si="3"/>
        <v>303750</v>
      </c>
    </row>
    <row r="72" spans="1:7" x14ac:dyDescent="0.2">
      <c r="A72" s="5">
        <v>1250</v>
      </c>
      <c r="B72" s="27" t="s">
        <v>67</v>
      </c>
      <c r="C72" s="7">
        <f>SUM(C73:C77)</f>
        <v>1268315.6700000002</v>
      </c>
      <c r="D72" s="7">
        <f>SUM(D73:D77)</f>
        <v>774586.08000000007</v>
      </c>
      <c r="E72" s="7">
        <f>SUM(E73:E77)</f>
        <v>979047.32</v>
      </c>
      <c r="F72" s="7">
        <f t="shared" si="2"/>
        <v>1063854.4300000002</v>
      </c>
      <c r="G72" s="8">
        <f t="shared" si="3"/>
        <v>-204461.24</v>
      </c>
    </row>
    <row r="73" spans="1:7" x14ac:dyDescent="0.2">
      <c r="A73" s="9">
        <v>1251</v>
      </c>
      <c r="B73" s="26" t="s">
        <v>68</v>
      </c>
      <c r="C73" s="10">
        <v>1243669.57</v>
      </c>
      <c r="D73" s="10">
        <v>482701.88</v>
      </c>
      <c r="E73" s="10">
        <v>696292.32</v>
      </c>
      <c r="F73" s="10">
        <f t="shared" si="2"/>
        <v>1030079.1300000002</v>
      </c>
      <c r="G73" s="11">
        <f t="shared" si="3"/>
        <v>-213590.43999999983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24646.1</v>
      </c>
      <c r="D76" s="13">
        <v>291884.2</v>
      </c>
      <c r="E76" s="13">
        <v>282755</v>
      </c>
      <c r="F76" s="13">
        <f t="shared" si="2"/>
        <v>33775.299999999988</v>
      </c>
      <c r="G76" s="12">
        <f t="shared" si="3"/>
        <v>9129.1999999999898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-21832545.380000003</v>
      </c>
      <c r="D78" s="7">
        <f>SUM(D79:D83)</f>
        <v>44723.92</v>
      </c>
      <c r="E78" s="7">
        <f>SUM(E79:E83)</f>
        <v>7537107.9900000002</v>
      </c>
      <c r="F78" s="7">
        <f t="shared" si="2"/>
        <v>-29324929.450000003</v>
      </c>
      <c r="G78" s="8">
        <f t="shared" si="3"/>
        <v>-7492384.0700000003</v>
      </c>
    </row>
    <row r="79" spans="1:7" x14ac:dyDescent="0.2">
      <c r="A79" s="9">
        <v>1261</v>
      </c>
      <c r="B79" s="26" t="s">
        <v>98</v>
      </c>
      <c r="C79" s="13">
        <v>-429254.57</v>
      </c>
      <c r="D79" s="13">
        <v>0</v>
      </c>
      <c r="E79" s="13">
        <v>1930586.09</v>
      </c>
      <c r="F79" s="13">
        <f t="shared" si="2"/>
        <v>-2359840.66</v>
      </c>
      <c r="G79" s="12">
        <f t="shared" si="3"/>
        <v>-1930586.09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-21192598.760000002</v>
      </c>
      <c r="D81" s="13">
        <v>0</v>
      </c>
      <c r="E81" s="13">
        <v>5270590.53</v>
      </c>
      <c r="F81" s="13">
        <f t="shared" si="2"/>
        <v>-26463189.290000003</v>
      </c>
      <c r="G81" s="12">
        <f t="shared" si="3"/>
        <v>-5270590.5300000012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202500</v>
      </c>
      <c r="F82" s="13">
        <f t="shared" si="2"/>
        <v>-202500</v>
      </c>
      <c r="G82" s="12">
        <f t="shared" si="3"/>
        <v>-202500</v>
      </c>
    </row>
    <row r="83" spans="1:7" x14ac:dyDescent="0.2">
      <c r="A83" s="9">
        <v>1265</v>
      </c>
      <c r="B83" s="26" t="s">
        <v>76</v>
      </c>
      <c r="C83" s="13">
        <v>-210692.05</v>
      </c>
      <c r="D83" s="13">
        <v>44723.92</v>
      </c>
      <c r="E83" s="13">
        <v>133431.37</v>
      </c>
      <c r="F83" s="13">
        <f t="shared" si="2"/>
        <v>-299399.5</v>
      </c>
      <c r="G83" s="12">
        <f t="shared" si="3"/>
        <v>-88707.450000000012</v>
      </c>
    </row>
    <row r="84" spans="1:7" x14ac:dyDescent="0.2">
      <c r="A84" s="5">
        <v>1270</v>
      </c>
      <c r="B84" s="27" t="s">
        <v>77</v>
      </c>
      <c r="C84" s="7">
        <f>SUM(C85:C90)</f>
        <v>41621.93</v>
      </c>
      <c r="D84" s="7">
        <f>SUM(D85:D90)</f>
        <v>0</v>
      </c>
      <c r="E84" s="7">
        <f>SUM(E85:E90)</f>
        <v>0</v>
      </c>
      <c r="F84" s="7">
        <f t="shared" si="2"/>
        <v>41621.93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41621.93</v>
      </c>
      <c r="D85" s="13">
        <v>0</v>
      </c>
      <c r="E85" s="13">
        <v>0</v>
      </c>
      <c r="F85" s="13">
        <f t="shared" si="2"/>
        <v>41621.93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2014-02-09T04:04:15Z</dcterms:created>
  <dcterms:modified xsi:type="dcterms:W3CDTF">2018-02-09T18:59:24Z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